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____OMA\Veřejné zakázky\2022\"/>
    </mc:Choice>
  </mc:AlternateContent>
  <bookViews>
    <workbookView xWindow="0" yWindow="0" windowWidth="23040" windowHeight="9408" tabRatio="500"/>
  </bookViews>
  <sheets>
    <sheet name="titulka" sheetId="1" r:id="rId1"/>
    <sheet name="Výsadby" sheetId="2" r:id="rId2"/>
  </sheets>
  <definedNames>
    <definedName name="_xlnm.Print_Area" localSheetId="1">Výsadby!$A$1:$G$97</definedName>
    <definedName name="Print_Area_0_0" localSheetId="1">Výsadby!$A$1:$G$33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96" i="2" l="1"/>
  <c r="F83" i="2" l="1"/>
  <c r="F91" i="2" s="1"/>
  <c r="F92" i="2" l="1"/>
  <c r="F93" i="2" s="1"/>
  <c r="E34" i="2" l="1"/>
  <c r="D59" i="2" s="1"/>
  <c r="G33" i="2"/>
  <c r="G32" i="2"/>
  <c r="G30" i="2"/>
  <c r="G29" i="2"/>
  <c r="G28" i="2"/>
  <c r="G27" i="2"/>
  <c r="G25" i="2"/>
  <c r="G24" i="2"/>
  <c r="G23" i="2"/>
  <c r="G22" i="2"/>
  <c r="G20" i="2"/>
  <c r="G19" i="2"/>
  <c r="G18" i="2"/>
  <c r="G17" i="2"/>
  <c r="G16" i="2"/>
  <c r="G14" i="2"/>
  <c r="G12" i="2"/>
  <c r="G11" i="2"/>
  <c r="G9" i="2"/>
  <c r="G8" i="2"/>
  <c r="G35" i="2" l="1"/>
  <c r="D62" i="2"/>
  <c r="F62" i="2" s="1"/>
  <c r="D63" i="2"/>
  <c r="F63" i="2" s="1"/>
  <c r="F59" i="2"/>
  <c r="D60" i="2"/>
  <c r="F60" i="2" s="1"/>
  <c r="E35" i="2"/>
  <c r="D69" i="2" l="1"/>
  <c r="F69" i="2" s="1"/>
  <c r="F70" i="2" s="1"/>
  <c r="F77" i="2" s="1"/>
  <c r="D64" i="2"/>
  <c r="F64" i="2" s="1"/>
  <c r="D61" i="2"/>
  <c r="F61" i="2" s="1"/>
  <c r="F65" i="2"/>
  <c r="F73" i="2" l="1"/>
  <c r="F74" i="2" s="1"/>
  <c r="F75" i="2" s="1"/>
  <c r="F78" i="2"/>
  <c r="F79" i="2" s="1"/>
</calcChain>
</file>

<file path=xl/sharedStrings.xml><?xml version="1.0" encoding="utf-8"?>
<sst xmlns="http://schemas.openxmlformats.org/spreadsheetml/2006/main" count="142" uniqueCount="95">
  <si>
    <t>VÝSADBA OVOCNÉHO SADU U HVĚZDÁRNY V UH. BRODĚ</t>
  </si>
  <si>
    <t>k.ú. Uh. Brod</t>
  </si>
  <si>
    <t>DOKUMENTACE PRO PROVÁDĚNÍ STAVBY (DPS)</t>
  </si>
  <si>
    <t>DOKUMENTACE PRO ŽÁDOST O DOTACI</t>
  </si>
  <si>
    <t>ROZPOČET</t>
  </si>
  <si>
    <t>Investor:</t>
  </si>
  <si>
    <t>Město Uh. Brod</t>
  </si>
  <si>
    <t>Projektant:</t>
  </si>
  <si>
    <t>Atelier König</t>
  </si>
  <si>
    <t>Ing. Martin König</t>
  </si>
  <si>
    <t>Václava Kulíška 1825, Uherské Hradiště</t>
  </si>
  <si>
    <t>Datum:</t>
  </si>
  <si>
    <t>paré:</t>
  </si>
  <si>
    <t>ROSTLINNÝ MATERIÁL  :</t>
  </si>
  <si>
    <t>STROMY :</t>
  </si>
  <si>
    <t>P.č.</t>
  </si>
  <si>
    <t>taxon</t>
  </si>
  <si>
    <t>česky</t>
  </si>
  <si>
    <t>velk. kat.</t>
  </si>
  <si>
    <t>poč. ks</t>
  </si>
  <si>
    <t>cena/ks*</t>
  </si>
  <si>
    <t>celkem*</t>
  </si>
  <si>
    <t xml:space="preserve">KRAJOVÉ ODRŮDY VE VELIKOSTECH 12/14 </t>
  </si>
  <si>
    <t>ořechy</t>
  </si>
  <si>
    <t>ořešák `Sychrov´</t>
  </si>
  <si>
    <t>ok 12/14, ZB</t>
  </si>
  <si>
    <t>ořešák ´Mars´</t>
  </si>
  <si>
    <t>třešně</t>
  </si>
  <si>
    <t>třešeň ´Kaštánka´</t>
  </si>
  <si>
    <t>třešeň ´Napoleonova´</t>
  </si>
  <si>
    <t>meruňky</t>
  </si>
  <si>
    <t xml:space="preserve">meruňka `Velkopavlovická`  </t>
  </si>
  <si>
    <t xml:space="preserve">jabloně </t>
  </si>
  <si>
    <t>jabloň ´Průsvitné letní´</t>
  </si>
  <si>
    <t>jabloň `Matčino`</t>
  </si>
  <si>
    <t>jabloň `Holovouský malináč</t>
  </si>
  <si>
    <t>jabloň ´Sudetská reneta´</t>
  </si>
  <si>
    <t>jabloň ´Panenské české´</t>
  </si>
  <si>
    <t>hrušně</t>
  </si>
  <si>
    <t>hrušeň ´Solanka´</t>
  </si>
  <si>
    <t xml:space="preserve">hrušeň `Williamsova` </t>
  </si>
  <si>
    <t>hrušeň ´Hardyho´</t>
  </si>
  <si>
    <t xml:space="preserve">hrušeň `Konference` </t>
  </si>
  <si>
    <t>slivoň</t>
  </si>
  <si>
    <t>slivoň `Čačanská rodná`</t>
  </si>
  <si>
    <t>slivoň ´Čačanská lepotica´</t>
  </si>
  <si>
    <t>slivoň ´Malvazinka´</t>
  </si>
  <si>
    <t>slivoň ´Ontario´</t>
  </si>
  <si>
    <t>ostatní</t>
  </si>
  <si>
    <t>Morus alba ´Molperňa´</t>
  </si>
  <si>
    <t>morušovník</t>
  </si>
  <si>
    <t xml:space="preserve">Sorbus domestica </t>
  </si>
  <si>
    <t>jeřáb oskeruše</t>
  </si>
  <si>
    <t>CELKEM STROMY :</t>
  </si>
  <si>
    <t>POMOCNÝ MATERIÁL  :</t>
  </si>
  <si>
    <t>POMOCNÝ MATERIÁL PRO VÝSADBU :</t>
  </si>
  <si>
    <t>číslo</t>
  </si>
  <si>
    <t>název</t>
  </si>
  <si>
    <t>jednotka</t>
  </si>
  <si>
    <t>počet jedn.</t>
  </si>
  <si>
    <t>cena/jedn.</t>
  </si>
  <si>
    <t>celkem</t>
  </si>
  <si>
    <t>tabletové hnojivo (3 ks/strom)</t>
  </si>
  <si>
    <t>ks</t>
  </si>
  <si>
    <t>kůly (frézovaný, prům. 8 cm, 2,5m, spodní část impregnovaná), strom/3 ks</t>
  </si>
  <si>
    <t>příčky (60cm),strom/9 ks</t>
  </si>
  <si>
    <t>úvazky (1,5 bm/strom)</t>
  </si>
  <si>
    <t>bm</t>
  </si>
  <si>
    <t>štěpka (10 cm výška)</t>
  </si>
  <si>
    <t>m3</t>
  </si>
  <si>
    <t>půdní kondicionér Terracotem Universal (nebo jiný), 0,3 kg/strom</t>
  </si>
  <si>
    <t>kg</t>
  </si>
  <si>
    <t>CELKEM :</t>
  </si>
  <si>
    <t xml:space="preserve"> </t>
  </si>
  <si>
    <t>POMOCNÝ MATERIÁL PRO ZÁVLAHU :</t>
  </si>
  <si>
    <t>zavlažovací vak, 57 l</t>
  </si>
  <si>
    <t>Materiál přímo související s výsadbou</t>
  </si>
  <si>
    <t>Rostlinný materiál a pomocný materiál pro výsadbu  bez DPH</t>
  </si>
  <si>
    <t>dph 21 %</t>
  </si>
  <si>
    <t>Rostlinný materiál a pomocný  materiál pro výsadbu vč DPH</t>
  </si>
  <si>
    <t>Pomocný materiál pro závlahu bez DPH, Výrobky, či zařízení k zajištění závlahy</t>
  </si>
  <si>
    <t>dph 21%</t>
  </si>
  <si>
    <t>Pomocný materiál pro závlahu vč DPH</t>
  </si>
  <si>
    <t>CELKEM vč. DPH :</t>
  </si>
  <si>
    <t>NÁSLEDNÁ PÉČE CELKEM za 3 ROKY:</t>
  </si>
  <si>
    <t>zálivka vč.dopravy a ceny vody - 6 x ročně 0,03m3</t>
  </si>
  <si>
    <t>výchovný řez</t>
  </si>
  <si>
    <t>kontrola, doplnění nebo odstranění kotvících a ochranných prvků, vč.materiálu</t>
  </si>
  <si>
    <t>hnojení, vč.ceny hnojiva</t>
  </si>
  <si>
    <t>ochrana proti okusu, vč. ceny materiálu</t>
  </si>
  <si>
    <t>ochrana proti chorobám, vč. ceny materiálu</t>
  </si>
  <si>
    <t>vyžínání mezi sazenicemi vč. likvidace travní hmoty</t>
  </si>
  <si>
    <t>doplnění mulče, vč.ceny mulče</t>
  </si>
  <si>
    <t>Následná péče celkem</t>
  </si>
  <si>
    <t>Následná péče celkem vč.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</si>
</sst>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05]d/m/yyyy"/>
    <numFmt numFmtId="165" formatCode="#,##0.00&quot; Kč&quot;"/>
    <numFmt numFmtId="166" formatCode="#,##0.00\ &quot;Kč&quot;"/>
  </numFmts>
  <fonts count="32" x14ac:knownFonts="1">
    <font>
      <sz val="11"/>
      <color rgb="FF000000"/>
      <name val="Calibri"/>
      <family val="2"/>
      <charset val="238"/>
    </font>
    <font>
      <sz val="10"/>
      <name val="Arial CE"/>
      <family val="2"/>
      <charset val="238"/>
    </font>
    <font>
      <sz val="11"/>
      <color rgb="FF000000"/>
      <name val="Courier New"/>
      <family val="3"/>
      <charset val="1"/>
    </font>
    <font>
      <b/>
      <sz val="14"/>
      <color rgb="FF969696"/>
      <name val="Courier New"/>
      <family val="3"/>
      <charset val="1"/>
    </font>
    <font>
      <b/>
      <sz val="15"/>
      <name val="Courier New"/>
      <family val="3"/>
      <charset val="1"/>
    </font>
    <font>
      <b/>
      <sz val="10"/>
      <name val="Courier New"/>
      <family val="3"/>
      <charset val="1"/>
    </font>
    <font>
      <sz val="10"/>
      <name val="Courier New"/>
      <family val="3"/>
      <charset val="1"/>
    </font>
    <font>
      <b/>
      <sz val="14"/>
      <color rgb="FF000000"/>
      <name val="Courier New"/>
      <family val="3"/>
      <charset val="1"/>
    </font>
    <font>
      <b/>
      <sz val="11"/>
      <color rgb="FF000000"/>
      <name val="Courier New"/>
      <family val="3"/>
      <charset val="1"/>
    </font>
    <font>
      <b/>
      <sz val="20"/>
      <color rgb="FF000000"/>
      <name val="Courier New"/>
      <family val="3"/>
      <charset val="1"/>
    </font>
    <font>
      <i/>
      <sz val="11"/>
      <color rgb="FF000000"/>
      <name val="Courier New"/>
      <family val="3"/>
      <charset val="1"/>
    </font>
    <font>
      <b/>
      <sz val="20"/>
      <color rgb="FF969696"/>
      <name val="Courier New"/>
      <family val="3"/>
      <charset val="1"/>
    </font>
    <font>
      <b/>
      <sz val="11"/>
      <name val="Courier New"/>
      <family val="3"/>
      <charset val="1"/>
    </font>
    <font>
      <sz val="11"/>
      <name val="Courier New"/>
      <family val="3"/>
      <charset val="1"/>
    </font>
    <font>
      <b/>
      <sz val="11"/>
      <color rgb="FF77933C"/>
      <name val="Courier New"/>
      <family val="3"/>
      <charset val="1"/>
    </font>
    <font>
      <sz val="11"/>
      <color rgb="FF77933C"/>
      <name val="Courier New"/>
      <family val="3"/>
      <charset val="1"/>
    </font>
    <font>
      <b/>
      <sz val="13"/>
      <color rgb="FF000000"/>
      <name val="Courier New"/>
      <family val="3"/>
      <charset val="1"/>
    </font>
    <font>
      <sz val="10"/>
      <name val="Courier New"/>
      <family val="3"/>
      <charset val="238"/>
    </font>
    <font>
      <b/>
      <sz val="11"/>
      <color rgb="FF000000"/>
      <name val="Calibri"/>
      <family val="2"/>
      <charset val="238"/>
    </font>
    <font>
      <b/>
      <sz val="11"/>
      <color rgb="FF77933C"/>
      <name val="Courier New"/>
      <family val="3"/>
      <charset val="238"/>
    </font>
    <font>
      <sz val="11"/>
      <color rgb="FF808080"/>
      <name val="Courier New"/>
      <family val="3"/>
      <charset val="1"/>
    </font>
    <font>
      <b/>
      <sz val="11"/>
      <name val="Courier New"/>
      <family val="3"/>
      <charset val="238"/>
    </font>
    <font>
      <sz val="10"/>
      <color rgb="FF558ED5"/>
      <name val="Courier New"/>
      <family val="3"/>
      <charset val="238"/>
    </font>
    <font>
      <b/>
      <sz val="12"/>
      <color rgb="FF808080"/>
      <name val="Courier New"/>
      <family val="3"/>
      <charset val="238"/>
    </font>
    <font>
      <b/>
      <sz val="8"/>
      <name val="Courier New"/>
      <family val="3"/>
      <charset val="238"/>
    </font>
    <font>
      <sz val="8"/>
      <name val="Courier New"/>
      <family val="3"/>
      <charset val="238"/>
    </font>
    <font>
      <b/>
      <sz val="10"/>
      <name val="Courier New"/>
      <family val="3"/>
      <charset val="238"/>
    </font>
    <font>
      <b/>
      <sz val="12"/>
      <name val="Courier New"/>
      <family val="3"/>
      <charset val="238"/>
    </font>
    <font>
      <sz val="10"/>
      <color rgb="FF808080"/>
      <name val="Courier New"/>
      <family val="3"/>
      <charset val="238"/>
    </font>
    <font>
      <sz val="11"/>
      <color rgb="FF000000"/>
      <name val="Courier New"/>
      <family val="3"/>
      <charset val="238"/>
    </font>
    <font>
      <sz val="12"/>
      <name val="Courier New"/>
      <family val="3"/>
      <charset val="238"/>
    </font>
    <font>
      <sz val="11"/>
      <name val="Courier New"/>
      <family val="3"/>
      <charset val="238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F2DCDB"/>
      </patternFill>
    </fill>
    <fill>
      <patternFill patternType="solid">
        <fgColor theme="9" tint="0.39997558519241921"/>
        <bgColor rgb="FF77933C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D9D9D9"/>
      </patternFill>
    </fill>
    <fill>
      <patternFill patternType="solid">
        <fgColor rgb="FFFFC000"/>
        <bgColor indexed="64"/>
      </patternFill>
    </fill>
  </fills>
  <borders count="37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/>
      <diagonal/>
    </border>
    <border>
      <left style="thin">
        <color auto="1"/>
      </left>
      <right style="thin">
        <color auto="1"/>
      </right>
      <top/>
      <bottom style="hair">
        <color indexed="64"/>
      </bottom>
      <diagonal/>
    </border>
    <border>
      <left style="hair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indexed="64"/>
      </bottom>
      <diagonal/>
    </border>
    <border>
      <left style="thin">
        <color auto="1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thin">
        <color auto="1"/>
      </top>
      <bottom/>
      <diagonal/>
    </border>
    <border>
      <left style="hair">
        <color indexed="64"/>
      </left>
      <right style="thin">
        <color auto="1"/>
      </right>
      <top/>
      <bottom/>
      <diagonal/>
    </border>
    <border>
      <left style="hair">
        <color indexed="64"/>
      </left>
      <right/>
      <top style="thin">
        <color auto="1"/>
      </top>
      <bottom/>
      <diagonal/>
    </border>
    <border>
      <left style="hair">
        <color indexed="64"/>
      </left>
      <right style="hair">
        <color auto="1"/>
      </right>
      <top style="thin">
        <color auto="1"/>
      </top>
      <bottom/>
      <diagonal/>
    </border>
    <border>
      <left style="hair">
        <color indexed="64"/>
      </left>
      <right style="hair">
        <color auto="1"/>
      </right>
      <top/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43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left"/>
    </xf>
    <xf numFmtId="0" fontId="2" fillId="0" borderId="2" xfId="0" applyFont="1" applyBorder="1"/>
    <xf numFmtId="0" fontId="2" fillId="0" borderId="3" xfId="0" applyFont="1" applyBorder="1"/>
    <xf numFmtId="0" fontId="4" fillId="0" borderId="4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/>
    <xf numFmtId="0" fontId="2" fillId="0" borderId="5" xfId="0" applyFont="1" applyBorder="1"/>
    <xf numFmtId="0" fontId="7" fillId="0" borderId="4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2" fillId="0" borderId="4" xfId="0" applyFont="1" applyBorder="1"/>
    <xf numFmtId="0" fontId="2" fillId="0" borderId="4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164" fontId="2" fillId="0" borderId="4" xfId="0" applyNumberFormat="1" applyFont="1" applyBorder="1" applyAlignment="1">
      <alignment horizontal="left"/>
    </xf>
    <xf numFmtId="0" fontId="10" fillId="0" borderId="4" xfId="0" applyFont="1" applyBorder="1" applyAlignment="1">
      <alignment horizontal="justify"/>
    </xf>
    <xf numFmtId="0" fontId="2" fillId="0" borderId="4" xfId="0" applyFont="1" applyBorder="1" applyAlignment="1">
      <alignment horizontal="justify"/>
    </xf>
    <xf numFmtId="0" fontId="2" fillId="0" borderId="6" xfId="0" applyFont="1" applyBorder="1" applyAlignment="1">
      <alignment horizontal="justify"/>
    </xf>
    <xf numFmtId="0" fontId="2" fillId="0" borderId="7" xfId="0" applyFont="1" applyBorder="1"/>
    <xf numFmtId="0" fontId="2" fillId="0" borderId="8" xfId="0" applyFont="1" applyBorder="1"/>
    <xf numFmtId="0" fontId="2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3" fillId="0" borderId="0" xfId="0" applyFont="1"/>
    <xf numFmtId="0" fontId="13" fillId="0" borderId="0" xfId="0" applyFont="1" applyAlignment="1">
      <alignment horizontal="center"/>
    </xf>
    <xf numFmtId="0" fontId="14" fillId="0" borderId="0" xfId="0" applyFont="1"/>
    <xf numFmtId="0" fontId="15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49" fontId="13" fillId="0" borderId="0" xfId="0" applyNumberFormat="1" applyFont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9" xfId="0" applyFont="1" applyBorder="1"/>
    <xf numFmtId="0" fontId="12" fillId="0" borderId="9" xfId="0" applyFont="1" applyBorder="1" applyAlignment="1">
      <alignment horizontal="left"/>
    </xf>
    <xf numFmtId="49" fontId="12" fillId="0" borderId="9" xfId="0" applyNumberFormat="1" applyFont="1" applyBorder="1" applyAlignment="1">
      <alignment horizontal="center"/>
    </xf>
    <xf numFmtId="0" fontId="16" fillId="0" borderId="9" xfId="0" applyFont="1" applyBorder="1"/>
    <xf numFmtId="0" fontId="2" fillId="0" borderId="9" xfId="0" applyFont="1" applyBorder="1"/>
    <xf numFmtId="0" fontId="13" fillId="0" borderId="9" xfId="0" applyFont="1" applyBorder="1" applyAlignment="1">
      <alignment horizontal="left"/>
    </xf>
    <xf numFmtId="0" fontId="13" fillId="0" borderId="9" xfId="0" applyFont="1" applyBorder="1" applyAlignment="1">
      <alignment horizontal="center"/>
    </xf>
    <xf numFmtId="2" fontId="13" fillId="0" borderId="9" xfId="0" applyNumberFormat="1" applyFont="1" applyBorder="1" applyAlignment="1">
      <alignment horizontal="center" vertical="center"/>
    </xf>
    <xf numFmtId="165" fontId="13" fillId="0" borderId="9" xfId="4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/>
    </xf>
    <xf numFmtId="0" fontId="13" fillId="0" borderId="9" xfId="0" applyFont="1" applyBorder="1"/>
    <xf numFmtId="2" fontId="17" fillId="0" borderId="10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wrapText="1"/>
    </xf>
    <xf numFmtId="0" fontId="8" fillId="0" borderId="9" xfId="0" applyFont="1" applyBorder="1"/>
    <xf numFmtId="0" fontId="2" fillId="0" borderId="9" xfId="0" applyFont="1" applyBorder="1" applyAlignment="1">
      <alignment horizontal="left"/>
    </xf>
    <xf numFmtId="0" fontId="2" fillId="0" borderId="0" xfId="0" applyFont="1" applyBorder="1"/>
    <xf numFmtId="0" fontId="18" fillId="0" borderId="9" xfId="0" applyFont="1" applyBorder="1" applyAlignment="1">
      <alignment horizontal="center"/>
    </xf>
    <xf numFmtId="0" fontId="0" fillId="0" borderId="9" xfId="0" applyBorder="1"/>
    <xf numFmtId="0" fontId="2" fillId="0" borderId="9" xfId="0" applyFont="1" applyBorder="1" applyAlignment="1">
      <alignment horizontal="center"/>
    </xf>
    <xf numFmtId="0" fontId="19" fillId="0" borderId="0" xfId="0" applyFont="1" applyAlignment="1">
      <alignment horizontal="left"/>
    </xf>
    <xf numFmtId="0" fontId="20" fillId="0" borderId="0" xfId="0" applyFont="1"/>
    <xf numFmtId="0" fontId="20" fillId="0" borderId="0" xfId="0" applyFont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0" xfId="0" applyFont="1" applyBorder="1"/>
    <xf numFmtId="49" fontId="13" fillId="0" borderId="10" xfId="0" applyNumberFormat="1" applyFont="1" applyBorder="1" applyAlignment="1">
      <alignment horizontal="center"/>
    </xf>
    <xf numFmtId="165" fontId="13" fillId="0" borderId="10" xfId="0" applyNumberFormat="1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13" fillId="0" borderId="10" xfId="0" applyFont="1" applyBorder="1" applyAlignment="1">
      <alignment wrapText="1"/>
    </xf>
    <xf numFmtId="49" fontId="13" fillId="0" borderId="15" xfId="0" applyNumberFormat="1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2" fontId="17" fillId="0" borderId="10" xfId="0" applyNumberFormat="1" applyFont="1" applyBorder="1" applyAlignment="1">
      <alignment horizontal="center"/>
    </xf>
    <xf numFmtId="0" fontId="13" fillId="0" borderId="10" xfId="4" applyFont="1" applyBorder="1" applyAlignment="1">
      <alignment vertical="center" wrapText="1"/>
    </xf>
    <xf numFmtId="0" fontId="13" fillId="0" borderId="16" xfId="0" applyFont="1" applyBorder="1" applyAlignment="1">
      <alignment wrapText="1"/>
    </xf>
    <xf numFmtId="0" fontId="13" fillId="0" borderId="0" xfId="0" applyFont="1" applyAlignment="1">
      <alignment vertical="center"/>
    </xf>
    <xf numFmtId="0" fontId="13" fillId="0" borderId="0" xfId="0" applyFont="1" applyBorder="1"/>
    <xf numFmtId="0" fontId="13" fillId="0" borderId="0" xfId="0" applyFont="1" applyBorder="1" applyAlignment="1">
      <alignment horizontal="center"/>
    </xf>
    <xf numFmtId="165" fontId="13" fillId="0" borderId="0" xfId="0" applyNumberFormat="1" applyFont="1" applyBorder="1" applyAlignment="1">
      <alignment horizontal="center"/>
    </xf>
    <xf numFmtId="0" fontId="22" fillId="0" borderId="0" xfId="0" applyFont="1" applyAlignment="1">
      <alignment vertical="center"/>
    </xf>
    <xf numFmtId="0" fontId="23" fillId="0" borderId="0" xfId="0" applyFont="1"/>
    <xf numFmtId="0" fontId="24" fillId="0" borderId="10" xfId="0" applyFont="1" applyBorder="1" applyAlignment="1">
      <alignment horizontal="center"/>
    </xf>
    <xf numFmtId="0" fontId="24" fillId="0" borderId="10" xfId="0" applyFont="1" applyBorder="1"/>
    <xf numFmtId="0" fontId="25" fillId="0" borderId="10" xfId="0" applyFont="1" applyBorder="1" applyAlignment="1">
      <alignment horizontal="center"/>
    </xf>
    <xf numFmtId="49" fontId="17" fillId="0" borderId="10" xfId="0" applyNumberFormat="1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165" fontId="17" fillId="0" borderId="10" xfId="0" applyNumberFormat="1" applyFont="1" applyBorder="1" applyAlignment="1">
      <alignment horizontal="center"/>
    </xf>
    <xf numFmtId="0" fontId="17" fillId="0" borderId="9" xfId="0" applyFont="1" applyBorder="1"/>
    <xf numFmtId="0" fontId="28" fillId="0" borderId="9" xfId="0" applyFont="1" applyBorder="1"/>
    <xf numFmtId="165" fontId="17" fillId="0" borderId="9" xfId="0" applyNumberFormat="1" applyFont="1" applyBorder="1" applyAlignment="1">
      <alignment horizontal="center"/>
    </xf>
    <xf numFmtId="0" fontId="17" fillId="0" borderId="18" xfId="0" applyFont="1" applyBorder="1"/>
    <xf numFmtId="0" fontId="17" fillId="0" borderId="19" xfId="0" applyFont="1" applyBorder="1"/>
    <xf numFmtId="165" fontId="17" fillId="0" borderId="16" xfId="0" applyNumberFormat="1" applyFont="1" applyBorder="1" applyAlignment="1">
      <alignment horizontal="center"/>
    </xf>
    <xf numFmtId="0" fontId="29" fillId="0" borderId="0" xfId="0" applyFont="1"/>
    <xf numFmtId="0" fontId="17" fillId="0" borderId="11" xfId="0" applyFont="1" applyBorder="1"/>
    <xf numFmtId="0" fontId="17" fillId="0" borderId="0" xfId="0" applyFont="1" applyBorder="1"/>
    <xf numFmtId="165" fontId="17" fillId="0" borderId="0" xfId="0" applyNumberFormat="1" applyFont="1" applyBorder="1" applyAlignment="1">
      <alignment horizontal="center"/>
    </xf>
    <xf numFmtId="2" fontId="2" fillId="0" borderId="0" xfId="0" applyNumberFormat="1" applyFont="1"/>
    <xf numFmtId="0" fontId="21" fillId="0" borderId="10" xfId="0" applyFont="1" applyBorder="1" applyAlignment="1">
      <alignment horizontal="center"/>
    </xf>
    <xf numFmtId="0" fontId="21" fillId="0" borderId="10" xfId="0" applyFont="1" applyBorder="1"/>
    <xf numFmtId="0" fontId="31" fillId="0" borderId="10" xfId="0" applyFont="1" applyBorder="1"/>
    <xf numFmtId="0" fontId="13" fillId="0" borderId="22" xfId="0" applyFont="1" applyBorder="1" applyAlignment="1">
      <alignment wrapText="1"/>
    </xf>
    <xf numFmtId="0" fontId="21" fillId="0" borderId="21" xfId="0" applyFont="1" applyBorder="1" applyAlignment="1">
      <alignment horizontal="center"/>
    </xf>
    <xf numFmtId="0" fontId="13" fillId="0" borderId="23" xfId="0" applyFont="1" applyBorder="1" applyAlignment="1">
      <alignment wrapText="1"/>
    </xf>
    <xf numFmtId="0" fontId="13" fillId="0" borderId="24" xfId="0" applyFont="1" applyBorder="1" applyAlignment="1">
      <alignment wrapText="1"/>
    </xf>
    <xf numFmtId="0" fontId="21" fillId="0" borderId="20" xfId="0" applyFont="1" applyBorder="1" applyAlignment="1">
      <alignment horizontal="center"/>
    </xf>
    <xf numFmtId="0" fontId="21" fillId="0" borderId="25" xfId="0" applyFont="1" applyBorder="1" applyAlignment="1">
      <alignment horizontal="center"/>
    </xf>
    <xf numFmtId="0" fontId="21" fillId="0" borderId="24" xfId="0" applyFont="1" applyBorder="1" applyAlignment="1">
      <alignment horizontal="center"/>
    </xf>
    <xf numFmtId="0" fontId="13" fillId="0" borderId="26" xfId="0" applyFont="1" applyBorder="1" applyAlignment="1">
      <alignment wrapText="1"/>
    </xf>
    <xf numFmtId="0" fontId="13" fillId="0" borderId="28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31" fillId="0" borderId="20" xfId="0" applyFont="1" applyBorder="1" applyAlignment="1">
      <alignment horizontal="center"/>
    </xf>
    <xf numFmtId="0" fontId="26" fillId="0" borderId="10" xfId="0" applyFont="1" applyFill="1" applyBorder="1"/>
    <xf numFmtId="165" fontId="26" fillId="0" borderId="10" xfId="0" applyNumberFormat="1" applyFont="1" applyFill="1" applyBorder="1" applyAlignment="1">
      <alignment horizontal="center"/>
    </xf>
    <xf numFmtId="0" fontId="27" fillId="0" borderId="11" xfId="0" applyFont="1" applyFill="1" applyBorder="1"/>
    <xf numFmtId="0" fontId="27" fillId="0" borderId="13" xfId="0" applyFont="1" applyFill="1" applyBorder="1" applyAlignment="1">
      <alignment horizontal="center"/>
    </xf>
    <xf numFmtId="0" fontId="27" fillId="0" borderId="12" xfId="0" applyFont="1" applyFill="1" applyBorder="1" applyAlignment="1">
      <alignment horizontal="center"/>
    </xf>
    <xf numFmtId="0" fontId="27" fillId="0" borderId="12" xfId="0" applyFont="1" applyFill="1" applyBorder="1"/>
    <xf numFmtId="0" fontId="26" fillId="2" borderId="10" xfId="0" applyFont="1" applyFill="1" applyBorder="1"/>
    <xf numFmtId="0" fontId="27" fillId="2" borderId="12" xfId="0" applyFont="1" applyFill="1" applyBorder="1"/>
    <xf numFmtId="0" fontId="27" fillId="2" borderId="12" xfId="0" applyFont="1" applyFill="1" applyBorder="1" applyAlignment="1">
      <alignment horizontal="center"/>
    </xf>
    <xf numFmtId="0" fontId="27" fillId="2" borderId="13" xfId="0" applyFont="1" applyFill="1" applyBorder="1" applyAlignment="1">
      <alignment horizontal="center"/>
    </xf>
    <xf numFmtId="165" fontId="26" fillId="2" borderId="10" xfId="0" applyNumberFormat="1" applyFont="1" applyFill="1" applyBorder="1" applyAlignment="1">
      <alignment horizontal="center"/>
    </xf>
    <xf numFmtId="0" fontId="21" fillId="2" borderId="11" xfId="0" applyFont="1" applyFill="1" applyBorder="1"/>
    <xf numFmtId="0" fontId="13" fillId="2" borderId="12" xfId="0" applyFont="1" applyFill="1" applyBorder="1"/>
    <xf numFmtId="0" fontId="13" fillId="2" borderId="12" xfId="0" applyFont="1" applyFill="1" applyBorder="1" applyAlignment="1">
      <alignment horizontal="center"/>
    </xf>
    <xf numFmtId="165" fontId="21" fillId="2" borderId="13" xfId="0" applyNumberFormat="1" applyFont="1" applyFill="1" applyBorder="1" applyAlignment="1">
      <alignment horizontal="center"/>
    </xf>
    <xf numFmtId="0" fontId="12" fillId="3" borderId="11" xfId="0" applyFont="1" applyFill="1" applyBorder="1"/>
    <xf numFmtId="0" fontId="12" fillId="3" borderId="12" xfId="0" applyFont="1" applyFill="1" applyBorder="1" applyAlignment="1">
      <alignment horizontal="center"/>
    </xf>
    <xf numFmtId="0" fontId="12" fillId="3" borderId="12" xfId="0" applyFont="1" applyFill="1" applyBorder="1"/>
    <xf numFmtId="0" fontId="13" fillId="3" borderId="10" xfId="0" applyFont="1" applyFill="1" applyBorder="1" applyAlignment="1">
      <alignment horizontal="center"/>
    </xf>
    <xf numFmtId="165" fontId="8" fillId="3" borderId="13" xfId="0" applyNumberFormat="1" applyFont="1" applyFill="1" applyBorder="1" applyAlignment="1">
      <alignment horizontal="center"/>
    </xf>
    <xf numFmtId="0" fontId="26" fillId="4" borderId="11" xfId="0" applyFont="1" applyFill="1" applyBorder="1"/>
    <xf numFmtId="0" fontId="26" fillId="4" borderId="12" xfId="0" applyFont="1" applyFill="1" applyBorder="1"/>
    <xf numFmtId="165" fontId="26" fillId="4" borderId="13" xfId="0" applyNumberFormat="1" applyFont="1" applyFill="1" applyBorder="1" applyAlignment="1">
      <alignment horizontal="center"/>
    </xf>
    <xf numFmtId="0" fontId="13" fillId="0" borderId="17" xfId="0" applyFont="1" applyBorder="1" applyAlignment="1">
      <alignment vertical="center"/>
    </xf>
    <xf numFmtId="0" fontId="13" fillId="0" borderId="17" xfId="0" applyFont="1" applyBorder="1"/>
    <xf numFmtId="0" fontId="13" fillId="0" borderId="17" xfId="0" applyFont="1" applyBorder="1" applyAlignment="1">
      <alignment horizontal="center"/>
    </xf>
    <xf numFmtId="0" fontId="26" fillId="5" borderId="35" xfId="0" applyFont="1" applyFill="1" applyBorder="1"/>
    <xf numFmtId="0" fontId="27" fillId="5" borderId="36" xfId="0" applyFont="1" applyFill="1" applyBorder="1"/>
    <xf numFmtId="0" fontId="27" fillId="5" borderId="36" xfId="0" applyFont="1" applyFill="1" applyBorder="1" applyAlignment="1">
      <alignment horizontal="center"/>
    </xf>
    <xf numFmtId="165" fontId="26" fillId="5" borderId="27" xfId="0" applyNumberFormat="1" applyFont="1" applyFill="1" applyBorder="1" applyAlignment="1">
      <alignment horizontal="center"/>
    </xf>
    <xf numFmtId="0" fontId="26" fillId="6" borderId="11" xfId="0" applyFont="1" applyFill="1" applyBorder="1"/>
    <xf numFmtId="0" fontId="26" fillId="6" borderId="12" xfId="0" applyFont="1" applyFill="1" applyBorder="1"/>
    <xf numFmtId="165" fontId="26" fillId="6" borderId="13" xfId="0" applyNumberFormat="1" applyFont="1" applyFill="1" applyBorder="1" applyAlignment="1">
      <alignment horizontal="center"/>
    </xf>
    <xf numFmtId="0" fontId="27" fillId="7" borderId="11" xfId="0" applyFont="1" applyFill="1" applyBorder="1"/>
    <xf numFmtId="0" fontId="30" fillId="7" borderId="12" xfId="0" applyFont="1" applyFill="1" applyBorder="1"/>
    <xf numFmtId="165" fontId="27" fillId="7" borderId="13" xfId="0" applyNumberFormat="1" applyFont="1" applyFill="1" applyBorder="1" applyAlignment="1">
      <alignment horizontal="center"/>
    </xf>
    <xf numFmtId="0" fontId="21" fillId="0" borderId="33" xfId="0" applyFont="1" applyBorder="1" applyAlignment="1">
      <alignment horizontal="center" vertical="center"/>
    </xf>
    <xf numFmtId="0" fontId="21" fillId="0" borderId="34" xfId="0" applyFont="1" applyBorder="1" applyAlignment="1">
      <alignment horizontal="center" vertical="center"/>
    </xf>
    <xf numFmtId="2" fontId="21" fillId="0" borderId="32" xfId="0" applyNumberFormat="1" applyFont="1" applyBorder="1" applyAlignment="1">
      <alignment horizontal="center" vertical="center"/>
    </xf>
    <xf numFmtId="2" fontId="21" fillId="0" borderId="4" xfId="0" applyNumberFormat="1" applyFont="1" applyBorder="1" applyAlignment="1">
      <alignment horizontal="center" vertical="center"/>
    </xf>
    <xf numFmtId="166" fontId="21" fillId="0" borderId="30" xfId="0" applyNumberFormat="1" applyFont="1" applyBorder="1" applyAlignment="1">
      <alignment horizontal="center" vertical="center"/>
    </xf>
    <xf numFmtId="166" fontId="21" fillId="0" borderId="31" xfId="0" applyNumberFormat="1" applyFont="1" applyBorder="1" applyAlignment="1">
      <alignment horizontal="center" vertical="center"/>
    </xf>
  </cellXfs>
  <cellStyles count="5">
    <cellStyle name="Excel Built-in Normal" xfId="4"/>
    <cellStyle name="Normální" xfId="0" builtinId="0"/>
    <cellStyle name="normální 2" xfId="1"/>
    <cellStyle name="normální 2 2" xfId="2"/>
    <cellStyle name="normální 3" xf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77933C"/>
      <rgbColor rgb="FF800080"/>
      <rgbColor rgb="FF008080"/>
      <rgbColor rgb="FFD9D9D9"/>
      <rgbColor rgb="FF808080"/>
      <rgbColor rgb="FF9999FF"/>
      <rgbColor rgb="FF993366"/>
      <rgbColor rgb="FFEBF1DE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2DCDB"/>
      <rgbColor rgb="FF3366FF"/>
      <rgbColor rgb="FF33CCCC"/>
      <rgbColor rgb="FF92D050"/>
      <rgbColor rgb="FFFFCC00"/>
      <rgbColor rgb="FFFF9900"/>
      <rgbColor rgb="FFFF6600"/>
      <rgbColor rgb="FF558ED5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650880</xdr:colOff>
      <xdr:row>36</xdr:row>
      <xdr:rowOff>36360</xdr:rowOff>
    </xdr:from>
    <xdr:to>
      <xdr:col>2</xdr:col>
      <xdr:colOff>486000</xdr:colOff>
      <xdr:row>39</xdr:row>
      <xdr:rowOff>169920</xdr:rowOff>
    </xdr:to>
    <xdr:pic>
      <xdr:nvPicPr>
        <xdr:cNvPr id="2" name="Obrázek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08120" y="7380000"/>
          <a:ext cx="651960" cy="7048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4</xdr:col>
      <xdr:colOff>147960</xdr:colOff>
      <xdr:row>36</xdr:row>
      <xdr:rowOff>31320</xdr:rowOff>
    </xdr:from>
    <xdr:to>
      <xdr:col>5</xdr:col>
      <xdr:colOff>230400</xdr:colOff>
      <xdr:row>39</xdr:row>
      <xdr:rowOff>152640</xdr:rowOff>
    </xdr:to>
    <xdr:sp macro="" textlink="">
      <xdr:nvSpPr>
        <xdr:cNvPr id="3" name="CustomShape 1"/>
        <xdr:cNvSpPr/>
      </xdr:nvSpPr>
      <xdr:spPr>
        <a:xfrm>
          <a:off x="3555360" y="7374960"/>
          <a:ext cx="898920" cy="69264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1"/>
  <sheetViews>
    <sheetView tabSelected="1" view="pageBreakPreview" topLeftCell="A19" zoomScaleNormal="100" workbookViewId="0">
      <selection activeCell="D1" sqref="D1"/>
    </sheetView>
  </sheetViews>
  <sheetFormatPr defaultRowHeight="14.4" x14ac:dyDescent="0.3"/>
  <cols>
    <col min="1" max="1" width="13.5546875" style="1" customWidth="1"/>
    <col min="2" max="1025" width="11.5546875" style="1" customWidth="1"/>
  </cols>
  <sheetData>
    <row r="1" spans="1:7" ht="18.600000000000001" x14ac:dyDescent="0.4">
      <c r="A1" s="2" t="s">
        <v>0</v>
      </c>
      <c r="B1" s="3"/>
      <c r="C1" s="3"/>
      <c r="D1" s="3"/>
      <c r="E1" s="3"/>
      <c r="F1" s="3"/>
      <c r="G1" s="4"/>
    </row>
    <row r="2" spans="1:7" ht="20.399999999999999" x14ac:dyDescent="0.45">
      <c r="A2" s="5"/>
      <c r="B2" s="6"/>
      <c r="C2" s="7"/>
      <c r="G2" s="8"/>
    </row>
    <row r="3" spans="1:7" ht="18.600000000000001" x14ac:dyDescent="0.4">
      <c r="A3" s="9" t="s">
        <v>1</v>
      </c>
      <c r="G3" s="8"/>
    </row>
    <row r="4" spans="1:7" ht="18.600000000000001" x14ac:dyDescent="0.4">
      <c r="A4" s="9"/>
      <c r="G4" s="8"/>
    </row>
    <row r="5" spans="1:7" ht="18.600000000000001" x14ac:dyDescent="0.4">
      <c r="A5" s="9"/>
      <c r="G5" s="8"/>
    </row>
    <row r="6" spans="1:7" x14ac:dyDescent="0.3">
      <c r="A6" s="10"/>
      <c r="G6" s="8"/>
    </row>
    <row r="7" spans="1:7" x14ac:dyDescent="0.3">
      <c r="A7" s="10"/>
      <c r="G7" s="8"/>
    </row>
    <row r="8" spans="1:7" x14ac:dyDescent="0.3">
      <c r="A8" s="11"/>
      <c r="G8" s="8"/>
    </row>
    <row r="9" spans="1:7" x14ac:dyDescent="0.3">
      <c r="A9" s="12" t="s">
        <v>2</v>
      </c>
      <c r="G9" s="8"/>
    </row>
    <row r="10" spans="1:7" x14ac:dyDescent="0.3">
      <c r="A10" s="12" t="s">
        <v>3</v>
      </c>
      <c r="G10" s="8"/>
    </row>
    <row r="11" spans="1:7" x14ac:dyDescent="0.3">
      <c r="A11" s="12"/>
      <c r="G11" s="8"/>
    </row>
    <row r="12" spans="1:7" x14ac:dyDescent="0.3">
      <c r="A12" s="10"/>
      <c r="G12" s="8"/>
    </row>
    <row r="13" spans="1:7" x14ac:dyDescent="0.3">
      <c r="A13" s="11"/>
      <c r="G13" s="8"/>
    </row>
    <row r="14" spans="1:7" x14ac:dyDescent="0.3">
      <c r="A14" s="11"/>
      <c r="G14" s="8"/>
    </row>
    <row r="15" spans="1:7" ht="26.4" x14ac:dyDescent="0.55000000000000004">
      <c r="A15" s="13" t="s">
        <v>4</v>
      </c>
      <c r="G15" s="8"/>
    </row>
    <row r="16" spans="1:7" x14ac:dyDescent="0.3">
      <c r="A16" s="12"/>
      <c r="G16" s="8"/>
    </row>
    <row r="17" spans="1:7" x14ac:dyDescent="0.3">
      <c r="A17" s="12"/>
      <c r="G17" s="8"/>
    </row>
    <row r="18" spans="1:7" x14ac:dyDescent="0.3">
      <c r="A18" s="12"/>
      <c r="G18" s="8"/>
    </row>
    <row r="19" spans="1:7" x14ac:dyDescent="0.3">
      <c r="A19" s="12"/>
      <c r="G19" s="8"/>
    </row>
    <row r="20" spans="1:7" x14ac:dyDescent="0.3">
      <c r="A20" s="12"/>
      <c r="G20" s="8"/>
    </row>
    <row r="21" spans="1:7" x14ac:dyDescent="0.3">
      <c r="A21" s="12" t="s">
        <v>5</v>
      </c>
      <c r="G21" s="8"/>
    </row>
    <row r="22" spans="1:7" x14ac:dyDescent="0.3">
      <c r="A22" s="12" t="s">
        <v>6</v>
      </c>
      <c r="G22" s="8"/>
    </row>
    <row r="23" spans="1:7" x14ac:dyDescent="0.3">
      <c r="A23" s="11"/>
      <c r="G23" s="8"/>
    </row>
    <row r="24" spans="1:7" x14ac:dyDescent="0.3">
      <c r="A24" s="11"/>
      <c r="G24" s="8"/>
    </row>
    <row r="25" spans="1:7" x14ac:dyDescent="0.3">
      <c r="A25" s="11"/>
      <c r="G25" s="8"/>
    </row>
    <row r="26" spans="1:7" x14ac:dyDescent="0.3">
      <c r="A26" s="12" t="s">
        <v>7</v>
      </c>
      <c r="G26" s="8"/>
    </row>
    <row r="27" spans="1:7" x14ac:dyDescent="0.3">
      <c r="A27" s="12" t="s">
        <v>8</v>
      </c>
      <c r="G27" s="8"/>
    </row>
    <row r="28" spans="1:7" x14ac:dyDescent="0.3">
      <c r="A28" s="12" t="s">
        <v>9</v>
      </c>
      <c r="G28" s="8"/>
    </row>
    <row r="29" spans="1:7" x14ac:dyDescent="0.3">
      <c r="A29" s="12" t="s">
        <v>10</v>
      </c>
      <c r="G29" s="8"/>
    </row>
    <row r="30" spans="1:7" x14ac:dyDescent="0.3">
      <c r="A30" s="12"/>
      <c r="G30" s="8"/>
    </row>
    <row r="31" spans="1:7" x14ac:dyDescent="0.3">
      <c r="A31" s="12" t="s">
        <v>11</v>
      </c>
      <c r="G31" s="8"/>
    </row>
    <row r="32" spans="1:7" x14ac:dyDescent="0.3">
      <c r="A32" s="14">
        <v>44294</v>
      </c>
      <c r="G32" s="8"/>
    </row>
    <row r="33" spans="1:7" x14ac:dyDescent="0.3">
      <c r="A33" s="15"/>
      <c r="G33" s="8"/>
    </row>
    <row r="34" spans="1:7" x14ac:dyDescent="0.3">
      <c r="A34" s="16"/>
      <c r="G34" s="8"/>
    </row>
    <row r="35" spans="1:7" x14ac:dyDescent="0.3">
      <c r="A35" s="16"/>
      <c r="E35" s="1" t="s">
        <v>12</v>
      </c>
      <c r="G35" s="8"/>
    </row>
    <row r="36" spans="1:7" x14ac:dyDescent="0.3">
      <c r="A36" s="16"/>
      <c r="G36" s="8"/>
    </row>
    <row r="37" spans="1:7" x14ac:dyDescent="0.3">
      <c r="A37" s="16"/>
      <c r="G37" s="8"/>
    </row>
    <row r="38" spans="1:7" x14ac:dyDescent="0.3">
      <c r="A38" s="16"/>
      <c r="G38" s="8"/>
    </row>
    <row r="39" spans="1:7" x14ac:dyDescent="0.3">
      <c r="A39" s="16"/>
      <c r="G39" s="8"/>
    </row>
    <row r="40" spans="1:7" x14ac:dyDescent="0.3">
      <c r="A40" s="16"/>
      <c r="G40" s="8"/>
    </row>
    <row r="41" spans="1:7" x14ac:dyDescent="0.3">
      <c r="A41" s="17"/>
      <c r="B41" s="18"/>
      <c r="C41" s="18"/>
      <c r="D41" s="18"/>
      <c r="E41" s="18"/>
      <c r="F41" s="18"/>
      <c r="G41" s="19"/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 r:id="rId1"/>
  <headerFooter>
    <oddHeader>&amp;C&amp;"Times New Roman,obyčejné"&amp;12&amp;A</oddHeader>
    <oddFooter>&amp;C&amp;"Times New Roman,obyčejné"&amp;12Stránka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I96"/>
  <sheetViews>
    <sheetView view="pageBreakPreview" zoomScale="110" zoomScaleNormal="110" zoomScaleSheetLayoutView="110" workbookViewId="0">
      <selection activeCell="F96" sqref="F96"/>
    </sheetView>
  </sheetViews>
  <sheetFormatPr defaultRowHeight="14.4" x14ac:dyDescent="0.3"/>
  <cols>
    <col min="1" max="1" width="13.33203125" style="1" customWidth="1"/>
    <col min="2" max="2" width="43.6640625" style="1" customWidth="1"/>
    <col min="3" max="3" width="27.6640625" style="1" customWidth="1"/>
    <col min="4" max="4" width="25.88671875" style="1" customWidth="1"/>
    <col min="5" max="5" width="13" style="20" customWidth="1"/>
    <col min="6" max="6" width="20.33203125" style="1" customWidth="1"/>
    <col min="7" max="7" width="22" style="1" customWidth="1"/>
    <col min="8" max="8" width="19.109375" style="1" customWidth="1"/>
    <col min="9" max="9" width="14.88671875" style="1" customWidth="1"/>
    <col min="10" max="1023" width="8.6640625" style="1" customWidth="1"/>
    <col min="1024" max="1025" width="11.5546875" customWidth="1"/>
  </cols>
  <sheetData>
    <row r="1" spans="1:7" ht="26.4" x14ac:dyDescent="0.55000000000000004">
      <c r="A1" s="21" t="s">
        <v>0</v>
      </c>
    </row>
    <row r="2" spans="1:7" x14ac:dyDescent="0.3">
      <c r="A2" s="22"/>
      <c r="B2" s="22"/>
      <c r="C2" s="23"/>
      <c r="D2" s="23"/>
      <c r="E2" s="24"/>
      <c r="F2" s="24"/>
      <c r="G2" s="23"/>
    </row>
    <row r="3" spans="1:7" x14ac:dyDescent="0.3">
      <c r="A3" s="25" t="s">
        <v>13</v>
      </c>
      <c r="B3" s="22"/>
      <c r="C3" s="23"/>
      <c r="D3" s="23"/>
      <c r="E3" s="24"/>
      <c r="F3" s="24"/>
      <c r="G3" s="23"/>
    </row>
    <row r="4" spans="1:7" x14ac:dyDescent="0.3">
      <c r="A4" s="26" t="s">
        <v>14</v>
      </c>
      <c r="B4" s="23"/>
      <c r="C4" s="27"/>
      <c r="D4" s="27"/>
      <c r="E4" s="24"/>
      <c r="F4" s="28"/>
      <c r="G4" s="24"/>
    </row>
    <row r="5" spans="1:7" x14ac:dyDescent="0.3">
      <c r="A5" s="29" t="s">
        <v>15</v>
      </c>
      <c r="B5" s="30" t="s">
        <v>16</v>
      </c>
      <c r="C5" s="31" t="s">
        <v>17</v>
      </c>
      <c r="D5" s="32" t="s">
        <v>18</v>
      </c>
      <c r="E5" s="29" t="s">
        <v>19</v>
      </c>
      <c r="F5" s="29" t="s">
        <v>20</v>
      </c>
      <c r="G5" s="29" t="s">
        <v>21</v>
      </c>
    </row>
    <row r="6" spans="1:7" ht="18" x14ac:dyDescent="0.4">
      <c r="A6" s="33" t="s">
        <v>22</v>
      </c>
      <c r="B6" s="34"/>
      <c r="C6" s="34"/>
      <c r="D6" s="34"/>
      <c r="E6" s="34"/>
      <c r="F6" s="34"/>
      <c r="G6" s="34"/>
    </row>
    <row r="7" spans="1:7" x14ac:dyDescent="0.3">
      <c r="A7" s="30" t="s">
        <v>23</v>
      </c>
      <c r="B7" s="35"/>
      <c r="C7" s="35"/>
      <c r="D7" s="36"/>
      <c r="E7" s="36"/>
      <c r="F7" s="37"/>
      <c r="G7" s="38"/>
    </row>
    <row r="8" spans="1:7" x14ac:dyDescent="0.3">
      <c r="A8" s="39">
        <v>1</v>
      </c>
      <c r="B8" s="40" t="s">
        <v>24</v>
      </c>
      <c r="C8" s="35"/>
      <c r="D8" s="36" t="s">
        <v>25</v>
      </c>
      <c r="E8" s="36">
        <v>2</v>
      </c>
      <c r="F8" s="41">
        <v>0</v>
      </c>
      <c r="G8" s="38">
        <f>E8*F8</f>
        <v>0</v>
      </c>
    </row>
    <row r="9" spans="1:7" x14ac:dyDescent="0.3">
      <c r="A9" s="39">
        <v>2</v>
      </c>
      <c r="B9" s="40" t="s">
        <v>26</v>
      </c>
      <c r="C9" s="35"/>
      <c r="D9" s="36" t="s">
        <v>25</v>
      </c>
      <c r="E9" s="36">
        <v>1</v>
      </c>
      <c r="F9" s="41">
        <v>0</v>
      </c>
      <c r="G9" s="38">
        <f>E9*F9</f>
        <v>0</v>
      </c>
    </row>
    <row r="10" spans="1:7" x14ac:dyDescent="0.3">
      <c r="A10" s="30" t="s">
        <v>27</v>
      </c>
      <c r="B10" s="35"/>
      <c r="C10" s="34"/>
      <c r="D10" s="36"/>
      <c r="E10" s="36"/>
      <c r="F10" s="41"/>
      <c r="G10" s="38"/>
    </row>
    <row r="11" spans="1:7" x14ac:dyDescent="0.3">
      <c r="A11" s="39">
        <v>3</v>
      </c>
      <c r="B11" s="40" t="s">
        <v>28</v>
      </c>
      <c r="C11" s="35"/>
      <c r="D11" s="36" t="s">
        <v>25</v>
      </c>
      <c r="E11" s="36">
        <v>2</v>
      </c>
      <c r="F11" s="41">
        <v>0</v>
      </c>
      <c r="G11" s="38">
        <f>E11*F11</f>
        <v>0</v>
      </c>
    </row>
    <row r="12" spans="1:7" x14ac:dyDescent="0.3">
      <c r="A12" s="39">
        <v>4</v>
      </c>
      <c r="B12" s="42" t="s">
        <v>29</v>
      </c>
      <c r="C12" s="35"/>
      <c r="D12" s="36" t="s">
        <v>25</v>
      </c>
      <c r="E12" s="36">
        <v>2</v>
      </c>
      <c r="F12" s="41">
        <v>0</v>
      </c>
      <c r="G12" s="38">
        <f>E12*F12</f>
        <v>0</v>
      </c>
    </row>
    <row r="13" spans="1:7" x14ac:dyDescent="0.3">
      <c r="A13" s="43" t="s">
        <v>30</v>
      </c>
      <c r="B13" s="44"/>
      <c r="C13" s="34"/>
      <c r="D13" s="36"/>
      <c r="E13" s="36"/>
      <c r="F13" s="41"/>
      <c r="G13" s="38"/>
    </row>
    <row r="14" spans="1:7" x14ac:dyDescent="0.3">
      <c r="A14" s="39">
        <v>5</v>
      </c>
      <c r="B14" s="42" t="s">
        <v>31</v>
      </c>
      <c r="C14" s="44"/>
      <c r="D14" s="36" t="s">
        <v>25</v>
      </c>
      <c r="E14" s="36">
        <v>5</v>
      </c>
      <c r="F14" s="41">
        <v>0</v>
      </c>
      <c r="G14" s="38">
        <f>E14*F14</f>
        <v>0</v>
      </c>
    </row>
    <row r="15" spans="1:7" x14ac:dyDescent="0.3">
      <c r="A15" s="43" t="s">
        <v>32</v>
      </c>
      <c r="B15" s="34"/>
      <c r="C15" s="34"/>
      <c r="D15" s="36"/>
      <c r="E15" s="36"/>
      <c r="F15" s="41"/>
      <c r="G15" s="38"/>
    </row>
    <row r="16" spans="1:7" x14ac:dyDescent="0.3">
      <c r="A16" s="39">
        <v>6</v>
      </c>
      <c r="B16" s="40" t="s">
        <v>33</v>
      </c>
      <c r="C16" s="34"/>
      <c r="D16" s="36" t="s">
        <v>25</v>
      </c>
      <c r="E16" s="36">
        <v>2</v>
      </c>
      <c r="F16" s="41">
        <v>0</v>
      </c>
      <c r="G16" s="38">
        <f>E16*F16</f>
        <v>0</v>
      </c>
    </row>
    <row r="17" spans="1:7" x14ac:dyDescent="0.3">
      <c r="A17" s="39">
        <v>7</v>
      </c>
      <c r="B17" s="34" t="s">
        <v>34</v>
      </c>
      <c r="C17" s="35"/>
      <c r="D17" s="36" t="s">
        <v>25</v>
      </c>
      <c r="E17" s="36">
        <v>2</v>
      </c>
      <c r="F17" s="41">
        <v>0</v>
      </c>
      <c r="G17" s="38">
        <f>E17*F17</f>
        <v>0</v>
      </c>
    </row>
    <row r="18" spans="1:7" x14ac:dyDescent="0.3">
      <c r="A18" s="39">
        <v>8</v>
      </c>
      <c r="B18" s="34" t="s">
        <v>35</v>
      </c>
      <c r="C18" s="34"/>
      <c r="D18" s="36" t="s">
        <v>25</v>
      </c>
      <c r="E18" s="36">
        <v>2</v>
      </c>
      <c r="F18" s="41">
        <v>0</v>
      </c>
      <c r="G18" s="38">
        <f>E18*F18</f>
        <v>0</v>
      </c>
    </row>
    <row r="19" spans="1:7" x14ac:dyDescent="0.3">
      <c r="A19" s="39">
        <v>9</v>
      </c>
      <c r="B19" s="40" t="s">
        <v>36</v>
      </c>
      <c r="C19" s="35"/>
      <c r="D19" s="36" t="s">
        <v>25</v>
      </c>
      <c r="E19" s="36">
        <v>2</v>
      </c>
      <c r="F19" s="41">
        <v>0</v>
      </c>
      <c r="G19" s="38">
        <f>E19*F19</f>
        <v>0</v>
      </c>
    </row>
    <row r="20" spans="1:7" x14ac:dyDescent="0.3">
      <c r="A20" s="39">
        <v>10</v>
      </c>
      <c r="B20" s="40" t="s">
        <v>37</v>
      </c>
      <c r="C20" s="35"/>
      <c r="D20" s="36" t="s">
        <v>25</v>
      </c>
      <c r="E20" s="36">
        <v>2</v>
      </c>
      <c r="F20" s="41">
        <v>0</v>
      </c>
      <c r="G20" s="38">
        <f>E20*F20</f>
        <v>0</v>
      </c>
    </row>
    <row r="21" spans="1:7" x14ac:dyDescent="0.3">
      <c r="A21" s="43" t="s">
        <v>38</v>
      </c>
      <c r="B21" s="34"/>
      <c r="C21" s="34"/>
      <c r="D21" s="36"/>
      <c r="E21" s="36"/>
      <c r="F21" s="41"/>
      <c r="G21" s="38"/>
    </row>
    <row r="22" spans="1:7" x14ac:dyDescent="0.3">
      <c r="A22" s="39">
        <v>11</v>
      </c>
      <c r="B22" s="40" t="s">
        <v>39</v>
      </c>
      <c r="C22" s="35"/>
      <c r="D22" s="36" t="s">
        <v>25</v>
      </c>
      <c r="E22" s="36">
        <v>2</v>
      </c>
      <c r="F22" s="41">
        <v>0</v>
      </c>
      <c r="G22" s="38">
        <f>E22*F22</f>
        <v>0</v>
      </c>
    </row>
    <row r="23" spans="1:7" x14ac:dyDescent="0.3">
      <c r="A23" s="39">
        <v>12</v>
      </c>
      <c r="B23" s="42" t="s">
        <v>40</v>
      </c>
      <c r="C23" s="34"/>
      <c r="D23" s="36" t="s">
        <v>25</v>
      </c>
      <c r="E23" s="36">
        <v>2</v>
      </c>
      <c r="F23" s="41">
        <v>0</v>
      </c>
      <c r="G23" s="38">
        <f>E23*F23</f>
        <v>0</v>
      </c>
    </row>
    <row r="24" spans="1:7" x14ac:dyDescent="0.3">
      <c r="A24" s="39">
        <v>13</v>
      </c>
      <c r="B24" s="40" t="s">
        <v>41</v>
      </c>
      <c r="C24" s="35"/>
      <c r="D24" s="36" t="s">
        <v>25</v>
      </c>
      <c r="E24" s="36">
        <v>2</v>
      </c>
      <c r="F24" s="41">
        <v>0</v>
      </c>
      <c r="G24" s="38">
        <f>E24*F24</f>
        <v>0</v>
      </c>
    </row>
    <row r="25" spans="1:7" x14ac:dyDescent="0.3">
      <c r="A25" s="39">
        <v>14</v>
      </c>
      <c r="B25" s="42" t="s">
        <v>42</v>
      </c>
      <c r="C25" s="35"/>
      <c r="D25" s="36" t="s">
        <v>25</v>
      </c>
      <c r="E25" s="36">
        <v>2</v>
      </c>
      <c r="F25" s="41">
        <v>0</v>
      </c>
      <c r="G25" s="38">
        <f>E25*F25</f>
        <v>0</v>
      </c>
    </row>
    <row r="26" spans="1:7" x14ac:dyDescent="0.3">
      <c r="A26" s="43" t="s">
        <v>43</v>
      </c>
      <c r="B26" s="34"/>
      <c r="C26" s="34"/>
      <c r="D26" s="36"/>
      <c r="E26" s="36"/>
      <c r="F26" s="41"/>
      <c r="G26" s="38"/>
    </row>
    <row r="27" spans="1:7" s="45" customFormat="1" x14ac:dyDescent="0.3">
      <c r="A27" s="39">
        <v>15</v>
      </c>
      <c r="B27" s="40" t="s">
        <v>44</v>
      </c>
      <c r="C27" s="35"/>
      <c r="D27" s="36" t="s">
        <v>25</v>
      </c>
      <c r="E27" s="36">
        <v>2</v>
      </c>
      <c r="F27" s="41">
        <v>0</v>
      </c>
      <c r="G27" s="38">
        <f>E27*F27</f>
        <v>0</v>
      </c>
    </row>
    <row r="28" spans="1:7" x14ac:dyDescent="0.3">
      <c r="A28" s="39">
        <v>16</v>
      </c>
      <c r="B28" s="40" t="s">
        <v>45</v>
      </c>
      <c r="C28" s="35"/>
      <c r="D28" s="36" t="s">
        <v>25</v>
      </c>
      <c r="E28" s="36">
        <v>2</v>
      </c>
      <c r="F28" s="41">
        <v>0</v>
      </c>
      <c r="G28" s="38">
        <f>E28*F28</f>
        <v>0</v>
      </c>
    </row>
    <row r="29" spans="1:7" x14ac:dyDescent="0.3">
      <c r="A29" s="39">
        <v>17</v>
      </c>
      <c r="B29" s="40" t="s">
        <v>46</v>
      </c>
      <c r="C29" s="35"/>
      <c r="D29" s="36" t="s">
        <v>25</v>
      </c>
      <c r="E29" s="36">
        <v>2</v>
      </c>
      <c r="F29" s="41">
        <v>0</v>
      </c>
      <c r="G29" s="38">
        <f>E29*F29</f>
        <v>0</v>
      </c>
    </row>
    <row r="30" spans="1:7" x14ac:dyDescent="0.3">
      <c r="A30" s="39">
        <v>18</v>
      </c>
      <c r="B30" s="40" t="s">
        <v>47</v>
      </c>
      <c r="C30" s="35"/>
      <c r="D30" s="36" t="s">
        <v>25</v>
      </c>
      <c r="E30" s="36">
        <v>2</v>
      </c>
      <c r="F30" s="41">
        <v>0</v>
      </c>
      <c r="G30" s="38">
        <f>E30*F30</f>
        <v>0</v>
      </c>
    </row>
    <row r="31" spans="1:7" x14ac:dyDescent="0.3">
      <c r="A31" s="43" t="s">
        <v>48</v>
      </c>
      <c r="B31" s="34"/>
      <c r="C31" s="34"/>
      <c r="D31" s="36"/>
      <c r="E31" s="36"/>
      <c r="F31" s="41">
        <v>0</v>
      </c>
      <c r="G31" s="38"/>
    </row>
    <row r="32" spans="1:7" ht="17.25" customHeight="1" x14ac:dyDescent="0.3">
      <c r="A32" s="46">
        <v>19</v>
      </c>
      <c r="B32" s="40" t="s">
        <v>49</v>
      </c>
      <c r="C32" s="35" t="s">
        <v>50</v>
      </c>
      <c r="D32" s="36" t="s">
        <v>25</v>
      </c>
      <c r="E32" s="36">
        <v>1</v>
      </c>
      <c r="F32" s="41">
        <v>0</v>
      </c>
      <c r="G32" s="38">
        <f>E32*F32</f>
        <v>0</v>
      </c>
    </row>
    <row r="33" spans="1:7" ht="15.75" customHeight="1" x14ac:dyDescent="0.3">
      <c r="A33" s="46">
        <v>20</v>
      </c>
      <c r="B33" s="40" t="s">
        <v>51</v>
      </c>
      <c r="C33" s="35" t="s">
        <v>52</v>
      </c>
      <c r="D33" s="36" t="s">
        <v>25</v>
      </c>
      <c r="E33" s="36">
        <v>1</v>
      </c>
      <c r="F33" s="41">
        <v>0</v>
      </c>
      <c r="G33" s="38">
        <f>E33*F33</f>
        <v>0</v>
      </c>
    </row>
    <row r="34" spans="1:7" ht="19.5" customHeight="1" x14ac:dyDescent="0.3">
      <c r="A34" s="47"/>
      <c r="B34" s="47"/>
      <c r="C34" s="47"/>
      <c r="D34" s="34"/>
      <c r="E34" s="48">
        <f>SUM(E8:E33)</f>
        <v>40</v>
      </c>
      <c r="F34" s="34"/>
      <c r="G34" s="34"/>
    </row>
    <row r="35" spans="1:7" x14ac:dyDescent="0.3">
      <c r="A35" s="116" t="s">
        <v>53</v>
      </c>
      <c r="B35" s="117"/>
      <c r="C35" s="118"/>
      <c r="D35" s="117"/>
      <c r="E35" s="119">
        <f>E34</f>
        <v>40</v>
      </c>
      <c r="F35" s="119"/>
      <c r="G35" s="120">
        <f>SUM(G6:G33)</f>
        <v>0</v>
      </c>
    </row>
    <row r="56" spans="1:8" x14ac:dyDescent="0.3">
      <c r="A56" s="49" t="s">
        <v>54</v>
      </c>
      <c r="B56" s="50"/>
      <c r="C56" s="50"/>
      <c r="D56" s="51"/>
      <c r="E56" s="50"/>
      <c r="F56" s="50"/>
    </row>
    <row r="57" spans="1:8" x14ac:dyDescent="0.3">
      <c r="A57" s="26" t="s">
        <v>55</v>
      </c>
      <c r="B57" s="50"/>
      <c r="C57" s="50"/>
      <c r="D57" s="51"/>
      <c r="E57" s="50"/>
      <c r="F57" s="50"/>
    </row>
    <row r="58" spans="1:8" x14ac:dyDescent="0.3">
      <c r="A58" s="52" t="s">
        <v>56</v>
      </c>
      <c r="B58" s="53" t="s">
        <v>57</v>
      </c>
      <c r="C58" s="52" t="s">
        <v>58</v>
      </c>
      <c r="D58" s="52" t="s">
        <v>59</v>
      </c>
      <c r="E58" s="52" t="s">
        <v>60</v>
      </c>
      <c r="F58" s="52" t="s">
        <v>61</v>
      </c>
    </row>
    <row r="59" spans="1:8" x14ac:dyDescent="0.3">
      <c r="A59" s="52">
        <v>1</v>
      </c>
      <c r="B59" s="53" t="s">
        <v>62</v>
      </c>
      <c r="C59" s="54" t="s">
        <v>63</v>
      </c>
      <c r="D59" s="52">
        <f>E34*3</f>
        <v>120</v>
      </c>
      <c r="E59" s="41">
        <v>0</v>
      </c>
      <c r="F59" s="55">
        <f t="shared" ref="F59:F64" si="0">D59*E59</f>
        <v>0</v>
      </c>
    </row>
    <row r="60" spans="1:8" ht="43.2" x14ac:dyDescent="0.3">
      <c r="A60" s="56">
        <v>2</v>
      </c>
      <c r="B60" s="57" t="s">
        <v>64</v>
      </c>
      <c r="C60" s="58" t="s">
        <v>63</v>
      </c>
      <c r="D60" s="59">
        <f>D59</f>
        <v>120</v>
      </c>
      <c r="E60" s="60">
        <v>0</v>
      </c>
      <c r="F60" s="55">
        <f t="shared" si="0"/>
        <v>0</v>
      </c>
    </row>
    <row r="61" spans="1:8" x14ac:dyDescent="0.3">
      <c r="A61" s="52">
        <v>3</v>
      </c>
      <c r="B61" s="53" t="s">
        <v>65</v>
      </c>
      <c r="C61" s="58" t="s">
        <v>63</v>
      </c>
      <c r="D61" s="59">
        <f>9*E35</f>
        <v>360</v>
      </c>
      <c r="E61" s="41">
        <v>0</v>
      </c>
      <c r="F61" s="55">
        <f t="shared" si="0"/>
        <v>0</v>
      </c>
    </row>
    <row r="62" spans="1:8" x14ac:dyDescent="0.3">
      <c r="A62" s="56">
        <v>4</v>
      </c>
      <c r="B62" s="61" t="s">
        <v>66</v>
      </c>
      <c r="C62" s="58" t="s">
        <v>67</v>
      </c>
      <c r="D62" s="59">
        <f>E34*1.5</f>
        <v>60</v>
      </c>
      <c r="E62" s="41">
        <v>0</v>
      </c>
      <c r="F62" s="55">
        <f t="shared" si="0"/>
        <v>0</v>
      </c>
    </row>
    <row r="63" spans="1:8" x14ac:dyDescent="0.3">
      <c r="A63" s="52">
        <v>5</v>
      </c>
      <c r="B63" s="61" t="s">
        <v>68</v>
      </c>
      <c r="C63" s="58" t="s">
        <v>69</v>
      </c>
      <c r="D63" s="59">
        <f>E34</f>
        <v>40</v>
      </c>
      <c r="E63" s="41">
        <v>0</v>
      </c>
      <c r="F63" s="55">
        <f t="shared" si="0"/>
        <v>0</v>
      </c>
      <c r="H63" s="85"/>
    </row>
    <row r="64" spans="1:8" ht="43.2" x14ac:dyDescent="0.3">
      <c r="A64" s="56">
        <v>8</v>
      </c>
      <c r="B64" s="62" t="s">
        <v>70</v>
      </c>
      <c r="C64" s="58" t="s">
        <v>71</v>
      </c>
      <c r="D64" s="59">
        <f>E35*0.3</f>
        <v>12</v>
      </c>
      <c r="E64" s="60">
        <v>0</v>
      </c>
      <c r="F64" s="55">
        <f t="shared" si="0"/>
        <v>0</v>
      </c>
    </row>
    <row r="65" spans="1:8" x14ac:dyDescent="0.3">
      <c r="A65" s="112" t="s">
        <v>72</v>
      </c>
      <c r="B65" s="113"/>
      <c r="C65" s="114"/>
      <c r="D65" s="114" t="s">
        <v>73</v>
      </c>
      <c r="E65" s="114"/>
      <c r="F65" s="115">
        <f>SUM(F59:F64)</f>
        <v>0</v>
      </c>
    </row>
    <row r="66" spans="1:8" x14ac:dyDescent="0.3">
      <c r="A66" s="63"/>
      <c r="B66" s="64"/>
      <c r="C66" s="64"/>
      <c r="D66" s="65"/>
      <c r="E66" s="65"/>
      <c r="F66" s="65"/>
      <c r="G66" s="66"/>
      <c r="H66" s="85"/>
    </row>
    <row r="67" spans="1:8" ht="16.2" x14ac:dyDescent="0.35">
      <c r="A67" s="67" t="s">
        <v>74</v>
      </c>
      <c r="B67" s="68"/>
      <c r="C67" s="68"/>
      <c r="D67" s="68"/>
      <c r="E67" s="68"/>
      <c r="F67" s="68"/>
      <c r="G67" s="66"/>
    </row>
    <row r="68" spans="1:8" x14ac:dyDescent="0.3">
      <c r="A68" s="69" t="s">
        <v>56</v>
      </c>
      <c r="B68" s="70" t="s">
        <v>57</v>
      </c>
      <c r="C68" s="69" t="s">
        <v>58</v>
      </c>
      <c r="D68" s="69" t="s">
        <v>59</v>
      </c>
      <c r="E68" s="69" t="s">
        <v>60</v>
      </c>
      <c r="F68" s="69" t="s">
        <v>61</v>
      </c>
      <c r="G68" s="66"/>
    </row>
    <row r="69" spans="1:8" x14ac:dyDescent="0.3">
      <c r="A69" s="71">
        <v>1</v>
      </c>
      <c r="B69" s="88" t="s">
        <v>75</v>
      </c>
      <c r="C69" s="72" t="s">
        <v>63</v>
      </c>
      <c r="D69" s="73">
        <f>E35</f>
        <v>40</v>
      </c>
      <c r="E69" s="41">
        <v>0</v>
      </c>
      <c r="F69" s="74">
        <f>D69*E69</f>
        <v>0</v>
      </c>
      <c r="G69" s="66"/>
    </row>
    <row r="70" spans="1:8" ht="16.2" x14ac:dyDescent="0.35">
      <c r="A70" s="127" t="s">
        <v>72</v>
      </c>
      <c r="B70" s="128"/>
      <c r="C70" s="129"/>
      <c r="D70" s="129" t="s">
        <v>73</v>
      </c>
      <c r="E70" s="129"/>
      <c r="F70" s="130">
        <f>F69</f>
        <v>0</v>
      </c>
      <c r="G70" s="66"/>
    </row>
    <row r="71" spans="1:8" x14ac:dyDescent="0.3">
      <c r="A71" s="124"/>
      <c r="B71" s="125"/>
      <c r="C71" s="125"/>
      <c r="D71" s="126"/>
      <c r="E71" s="126"/>
      <c r="F71" s="126"/>
      <c r="G71" s="66"/>
    </row>
    <row r="72" spans="1:8" x14ac:dyDescent="0.3">
      <c r="A72" s="75" t="s">
        <v>76</v>
      </c>
      <c r="B72" s="76"/>
      <c r="C72" s="76"/>
      <c r="D72" s="76"/>
      <c r="E72" s="76"/>
      <c r="F72" s="76"/>
      <c r="G72" s="66"/>
    </row>
    <row r="73" spans="1:8" x14ac:dyDescent="0.3">
      <c r="A73" s="75" t="s">
        <v>77</v>
      </c>
      <c r="B73" s="75"/>
      <c r="C73" s="75"/>
      <c r="D73" s="75"/>
      <c r="E73" s="75"/>
      <c r="F73" s="77">
        <f>G35+F65</f>
        <v>0</v>
      </c>
      <c r="G73" s="66"/>
    </row>
    <row r="74" spans="1:8" x14ac:dyDescent="0.3">
      <c r="A74" s="78" t="s">
        <v>78</v>
      </c>
      <c r="B74" s="79"/>
      <c r="C74" s="79"/>
      <c r="D74" s="79"/>
      <c r="E74" s="79"/>
      <c r="F74" s="80">
        <f>F73/100*21</f>
        <v>0</v>
      </c>
      <c r="G74" s="66"/>
    </row>
    <row r="75" spans="1:8" x14ac:dyDescent="0.3">
      <c r="A75" s="121" t="s">
        <v>79</v>
      </c>
      <c r="B75" s="122"/>
      <c r="C75" s="122"/>
      <c r="D75" s="122"/>
      <c r="E75" s="122"/>
      <c r="F75" s="123">
        <f>F73+F74</f>
        <v>0</v>
      </c>
      <c r="G75" s="66"/>
    </row>
    <row r="76" spans="1:8" x14ac:dyDescent="0.3">
      <c r="A76" s="81"/>
      <c r="B76" s="81"/>
      <c r="C76" s="81"/>
      <c r="D76" s="81"/>
      <c r="E76" s="81"/>
      <c r="F76" s="81"/>
      <c r="G76" s="66"/>
    </row>
    <row r="77" spans="1:8" x14ac:dyDescent="0.3">
      <c r="A77" s="78" t="s">
        <v>80</v>
      </c>
      <c r="B77" s="79"/>
      <c r="C77" s="79"/>
      <c r="D77" s="79"/>
      <c r="E77" s="79"/>
      <c r="F77" s="80">
        <f>F70</f>
        <v>0</v>
      </c>
      <c r="G77" s="66"/>
    </row>
    <row r="78" spans="1:8" x14ac:dyDescent="0.3">
      <c r="A78" s="78" t="s">
        <v>81</v>
      </c>
      <c r="B78" s="79"/>
      <c r="C78" s="79"/>
      <c r="D78" s="79"/>
      <c r="E78" s="79"/>
      <c r="F78" s="80">
        <f>F77/100*21</f>
        <v>0</v>
      </c>
      <c r="G78" s="66"/>
    </row>
    <row r="79" spans="1:8" x14ac:dyDescent="0.3">
      <c r="A79" s="131" t="s">
        <v>82</v>
      </c>
      <c r="B79" s="132"/>
      <c r="C79" s="132"/>
      <c r="D79" s="132"/>
      <c r="E79" s="132"/>
      <c r="F79" s="133">
        <f>SUM(F77:F78)</f>
        <v>0</v>
      </c>
      <c r="G79" s="66"/>
    </row>
    <row r="80" spans="1:8" x14ac:dyDescent="0.3">
      <c r="A80" s="81"/>
      <c r="B80" s="81"/>
      <c r="C80" s="81"/>
      <c r="D80" s="81"/>
      <c r="E80" s="81"/>
      <c r="F80" s="81"/>
      <c r="G80" s="66"/>
    </row>
    <row r="81" spans="1:7" ht="16.2" x14ac:dyDescent="0.35">
      <c r="A81" s="67" t="s">
        <v>84</v>
      </c>
      <c r="B81" s="68"/>
      <c r="C81" s="68"/>
      <c r="D81" s="68"/>
      <c r="E81" s="68"/>
      <c r="F81" s="68"/>
      <c r="G81" s="66"/>
    </row>
    <row r="82" spans="1:7" x14ac:dyDescent="0.3">
      <c r="A82" s="86" t="s">
        <v>56</v>
      </c>
      <c r="B82" s="87" t="s">
        <v>57</v>
      </c>
      <c r="C82" s="86" t="s">
        <v>58</v>
      </c>
      <c r="D82" s="86" t="s">
        <v>59</v>
      </c>
      <c r="E82" s="86" t="s">
        <v>60</v>
      </c>
      <c r="F82" s="86" t="s">
        <v>61</v>
      </c>
      <c r="G82" s="66"/>
    </row>
    <row r="83" spans="1:7" ht="28.8" x14ac:dyDescent="0.3">
      <c r="A83" s="90">
        <v>1</v>
      </c>
      <c r="B83" s="91" t="s">
        <v>85</v>
      </c>
      <c r="C83" s="97" t="s">
        <v>63</v>
      </c>
      <c r="D83" s="137">
        <v>40</v>
      </c>
      <c r="E83" s="139"/>
      <c r="F83" s="141">
        <f>D83*E83</f>
        <v>0</v>
      </c>
      <c r="G83" s="66"/>
    </row>
    <row r="84" spans="1:7" x14ac:dyDescent="0.3">
      <c r="A84" s="93">
        <v>2</v>
      </c>
      <c r="B84" s="92" t="s">
        <v>86</v>
      </c>
      <c r="C84" s="98" t="s">
        <v>63</v>
      </c>
      <c r="D84" s="138"/>
      <c r="E84" s="140"/>
      <c r="F84" s="142"/>
      <c r="G84" s="66"/>
    </row>
    <row r="85" spans="1:7" ht="43.2" x14ac:dyDescent="0.3">
      <c r="A85" s="94">
        <v>3</v>
      </c>
      <c r="B85" s="92" t="s">
        <v>87</v>
      </c>
      <c r="C85" s="99" t="s">
        <v>63</v>
      </c>
      <c r="D85" s="138"/>
      <c r="E85" s="140"/>
      <c r="F85" s="142"/>
      <c r="G85" s="66"/>
    </row>
    <row r="86" spans="1:7" x14ac:dyDescent="0.3">
      <c r="A86" s="95">
        <v>4</v>
      </c>
      <c r="B86" s="96" t="s">
        <v>88</v>
      </c>
      <c r="C86" s="99" t="s">
        <v>63</v>
      </c>
      <c r="D86" s="138"/>
      <c r="E86" s="140"/>
      <c r="F86" s="142"/>
      <c r="G86" s="66"/>
    </row>
    <row r="87" spans="1:7" ht="28.8" x14ac:dyDescent="0.3">
      <c r="A87" s="93">
        <v>5</v>
      </c>
      <c r="B87" s="89" t="s">
        <v>89</v>
      </c>
      <c r="C87" s="99" t="s">
        <v>63</v>
      </c>
      <c r="D87" s="138"/>
      <c r="E87" s="140"/>
      <c r="F87" s="142"/>
      <c r="G87" s="66"/>
    </row>
    <row r="88" spans="1:7" ht="28.8" x14ac:dyDescent="0.3">
      <c r="A88" s="95">
        <v>6</v>
      </c>
      <c r="B88" s="92" t="s">
        <v>90</v>
      </c>
      <c r="C88" s="99" t="s">
        <v>63</v>
      </c>
      <c r="D88" s="138"/>
      <c r="E88" s="140"/>
      <c r="F88" s="142"/>
      <c r="G88" s="66"/>
    </row>
    <row r="89" spans="1:7" ht="28.8" x14ac:dyDescent="0.3">
      <c r="A89" s="95">
        <v>7</v>
      </c>
      <c r="B89" s="96" t="s">
        <v>91</v>
      </c>
      <c r="C89" s="99" t="s">
        <v>63</v>
      </c>
      <c r="D89" s="138"/>
      <c r="E89" s="140"/>
      <c r="F89" s="142"/>
      <c r="G89" s="66"/>
    </row>
    <row r="90" spans="1:7" x14ac:dyDescent="0.3">
      <c r="A90" s="100">
        <v>8</v>
      </c>
      <c r="B90" s="89" t="s">
        <v>92</v>
      </c>
      <c r="C90" s="98" t="s">
        <v>63</v>
      </c>
      <c r="D90" s="138"/>
      <c r="E90" s="140"/>
      <c r="F90" s="142"/>
      <c r="G90" s="66"/>
    </row>
    <row r="91" spans="1:7" ht="16.2" x14ac:dyDescent="0.35">
      <c r="A91" s="101" t="s">
        <v>93</v>
      </c>
      <c r="B91" s="103"/>
      <c r="C91" s="105"/>
      <c r="D91" s="105" t="s">
        <v>73</v>
      </c>
      <c r="E91" s="104"/>
      <c r="F91" s="102">
        <f>SUM(F83:F90)</f>
        <v>0</v>
      </c>
      <c r="G91" s="66"/>
    </row>
    <row r="92" spans="1:7" ht="16.2" x14ac:dyDescent="0.35">
      <c r="A92" s="82" t="s">
        <v>78</v>
      </c>
      <c r="B92" s="106"/>
      <c r="C92" s="105"/>
      <c r="D92" s="105"/>
      <c r="E92" s="104"/>
      <c r="F92" s="102">
        <f>F91*0.21</f>
        <v>0</v>
      </c>
      <c r="G92" s="66"/>
    </row>
    <row r="93" spans="1:7" ht="16.2" x14ac:dyDescent="0.35">
      <c r="A93" s="107" t="s">
        <v>94</v>
      </c>
      <c r="B93" s="108"/>
      <c r="C93" s="109"/>
      <c r="D93" s="109"/>
      <c r="E93" s="110"/>
      <c r="F93" s="111">
        <f>F91+F92</f>
        <v>0</v>
      </c>
      <c r="G93" s="66"/>
    </row>
    <row r="94" spans="1:7" x14ac:dyDescent="0.3">
      <c r="A94" s="81"/>
      <c r="B94" s="81"/>
      <c r="C94" s="81"/>
      <c r="D94" s="81"/>
      <c r="E94" s="81"/>
      <c r="F94" s="81"/>
      <c r="G94" s="66"/>
    </row>
    <row r="95" spans="1:7" x14ac:dyDescent="0.3">
      <c r="A95" s="83"/>
      <c r="B95" s="83"/>
      <c r="C95" s="83"/>
      <c r="D95" s="83"/>
      <c r="E95" s="83"/>
      <c r="F95" s="84"/>
      <c r="G95" s="66"/>
    </row>
    <row r="96" spans="1:7" ht="16.2" x14ac:dyDescent="0.35">
      <c r="A96" s="134" t="s">
        <v>83</v>
      </c>
      <c r="B96" s="135"/>
      <c r="C96" s="135"/>
      <c r="D96" s="135"/>
      <c r="E96" s="135"/>
      <c r="F96" s="136">
        <f>F75+F79+F93</f>
        <v>0</v>
      </c>
      <c r="G96" s="66"/>
    </row>
  </sheetData>
  <mergeCells count="3">
    <mergeCell ref="D83:D90"/>
    <mergeCell ref="E83:E90"/>
    <mergeCell ref="F83:F90"/>
  </mergeCells>
  <printOptions horizontalCentered="1"/>
  <pageMargins left="0.70833333333333304" right="0.70833333333333304" top="0.78749999999999998" bottom="0.94513888888888897" header="0.51180555555555496" footer="0.78749999999999998"/>
  <pageSetup paperSize="9" scale="59" firstPageNumber="0" fitToHeight="2" orientation="landscape" r:id="rId1"/>
  <headerFooter>
    <oddFooter>&amp;L&amp;"Times New Roman,obyčejné"&amp;12&amp;A&amp;R&amp;"Times New Roman,obyčejné"&amp;12&amp;P</oddFooter>
  </headerFooter>
  <rowBreaks count="2" manualBreakCount="2">
    <brk id="35" max="16383" man="1"/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314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titulka</vt:lpstr>
      <vt:lpstr>Výsadby</vt:lpstr>
      <vt:lpstr>Výsadby!Oblast_tisku</vt:lpstr>
      <vt:lpstr>Výsadby!Print_Area_0_0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Jana Kubíková</dc:creator>
  <dc:description/>
  <cp:lastModifiedBy>Štěpančíková Taťána, Ing.</cp:lastModifiedBy>
  <cp:revision>54</cp:revision>
  <cp:lastPrinted>2022-02-16T14:24:04Z</cp:lastPrinted>
  <dcterms:created xsi:type="dcterms:W3CDTF">2019-03-22T08:05:41Z</dcterms:created>
  <dcterms:modified xsi:type="dcterms:W3CDTF">2022-03-14T13:45:20Z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